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EJERCICIOS PRESUPUESTALES\"/>
    </mc:Choice>
  </mc:AlternateContent>
  <workbookProtection workbookPassword="F2E2" lockStructure="1"/>
  <bookViews>
    <workbookView xWindow="0" yWindow="0" windowWidth="20496" windowHeight="7152"/>
  </bookViews>
  <sheets>
    <sheet name="Obligaciones" sheetId="1" r:id="rId1"/>
    <sheet name="Amortización" sheetId="2" r:id="rId2"/>
    <sheet name="Indicadores" sheetId="3" r:id="rId3"/>
  </sheets>
  <calcPr calcId="152511"/>
</workbook>
</file>

<file path=xl/calcChain.xml><?xml version="1.0" encoding="utf-8"?>
<calcChain xmlns="http://schemas.openxmlformats.org/spreadsheetml/2006/main">
  <c r="C19" i="3" l="1"/>
  <c r="C18" i="3"/>
  <c r="C5" i="3"/>
  <c r="F13" i="2"/>
  <c r="H10" i="1"/>
  <c r="F10" i="2"/>
  <c r="F8" i="2"/>
  <c r="F5" i="2"/>
  <c r="I10" i="1"/>
  <c r="H9" i="1"/>
  <c r="J9" i="1"/>
  <c r="J8" i="1"/>
  <c r="H8" i="1"/>
  <c r="J10" i="1"/>
  <c r="J7" i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Diana Isabel Sierra Sierra:</t>
        </r>
        <r>
          <rPr>
            <sz val="9"/>
            <color indexed="81"/>
            <rFont val="Tahoma"/>
            <family val="2"/>
          </rPr>
          <t xml:space="preserve">
Ingresos con fuente de Financiamiento 1 visto en EAI </t>
        </r>
      </text>
    </comment>
  </commentList>
</comments>
</file>

<file path=xl/sharedStrings.xml><?xml version="1.0" encoding="utf-8"?>
<sst xmlns="http://schemas.openxmlformats.org/spreadsheetml/2006/main" count="53" uniqueCount="44">
  <si>
    <t>CONCEPTOS</t>
  </si>
  <si>
    <t>IMPORTE</t>
  </si>
  <si>
    <t>Deuda Pública Bruta Total al 31 de diciembre del año 2015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</si>
  <si>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</si>
  <si>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</si>
  <si>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</si>
  <si>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</si>
  <si>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</si>
  <si>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</si>
  <si>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</si>
  <si>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</si>
  <si>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</si>
  <si>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</si>
  <si>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</si>
  <si>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</si>
  <si>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</si>
  <si>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</si>
  <si>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</si>
  <si>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</si>
  <si>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</si>
  <si>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</si>
  <si>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</si>
  <si>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</si>
  <si>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</si>
  <si>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</si>
  <si>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</si>
  <si>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</si>
  <si>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</si>
  <si>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</si>
  <si>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</si>
  <si>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</si>
  <si>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</si>
  <si>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</si>
  <si>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</si>
  <si>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</si>
  <si>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</si>
  <si>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</si>
  <si>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Deuda Pública Bruta Total al 31 de Marzo del año 2016</t>
  </si>
  <si>
    <t>(+) 2da. Disposición crédito Banobras</t>
  </si>
  <si>
    <t>Deuda Pública Bruta Total  descontando la amortización de Banobras al 30 Junio 2016</t>
  </si>
  <si>
    <t>AL 30 DE JUNIO 2016</t>
  </si>
  <si>
    <t>Ramo 28 y 33</t>
  </si>
  <si>
    <t>FORMATO DE OBLIGACIONES PAGADAS O GARANTIZADAS CON FONDOS FEDERALES</t>
  </si>
  <si>
    <t>ABRIL -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</si>
</sst>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699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  <font>
      <sz val="8"/>
      <color rgb="FF0066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5" fillId="0" borderId="0" xfId="0" applyFont="1" applyAlignment="1">
      <alignment vertical="center"/>
    </xf>
    <xf numFmtId="44" fontId="0" fillId="0" borderId="0" xfId="0" applyNumberFormat="1"/>
    <xf numFmtId="10" fontId="3" fillId="0" borderId="0" xfId="4" applyNumberFormat="1" applyFont="1"/>
    <xf numFmtId="44" fontId="3" fillId="0" borderId="0" xfId="3" applyFont="1"/>
    <xf numFmtId="0" fontId="7" fillId="2" borderId="2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/>
    </xf>
    <xf numFmtId="43" fontId="8" fillId="0" borderId="10" xfId="2" applyFont="1" applyBorder="1" applyAlignment="1">
      <alignment horizontal="center" vertical="center" wrapText="1"/>
    </xf>
    <xf numFmtId="43" fontId="8" fillId="0" borderId="11" xfId="2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4" fontId="8" fillId="0" borderId="0" xfId="3" applyFont="1" applyBorder="1" applyAlignment="1">
      <alignment vertical="center"/>
    </xf>
    <xf numFmtId="10" fontId="8" fillId="0" borderId="13" xfId="4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43" fontId="8" fillId="0" borderId="15" xfId="2" applyFont="1" applyBorder="1" applyAlignment="1">
      <alignment vertical="center"/>
    </xf>
    <xf numFmtId="44" fontId="9" fillId="0" borderId="16" xfId="3" applyFont="1" applyBorder="1" applyAlignment="1">
      <alignment vertical="center"/>
    </xf>
    <xf numFmtId="10" fontId="8" fillId="0" borderId="17" xfId="4" applyNumberFormat="1" applyFont="1" applyBorder="1" applyAlignment="1">
      <alignment horizontal="center" vertical="center"/>
    </xf>
    <xf numFmtId="44" fontId="8" fillId="0" borderId="13" xfId="3" applyFont="1" applyBorder="1"/>
    <xf numFmtId="44" fontId="8" fillId="0" borderId="13" xfId="3" applyFont="1" applyBorder="1" applyAlignment="1"/>
    <xf numFmtId="44" fontId="8" fillId="0" borderId="13" xfId="3" applyFont="1" applyBorder="1" applyAlignment="1">
      <alignment wrapText="1"/>
    </xf>
    <xf numFmtId="44" fontId="9" fillId="0" borderId="18" xfId="3" applyFont="1" applyBorder="1" applyAlignment="1">
      <alignment wrapText="1"/>
    </xf>
    <xf numFmtId="0" fontId="9" fillId="0" borderId="19" xfId="0" applyFont="1" applyBorder="1" applyAlignment="1">
      <alignment horizontal="left" vertical="center"/>
    </xf>
    <xf numFmtId="4" fontId="8" fillId="0" borderId="13" xfId="0" applyNumberFormat="1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43" fontId="8" fillId="0" borderId="13" xfId="0" applyNumberFormat="1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10" fontId="8" fillId="0" borderId="4" xfId="4" applyNumberFormat="1" applyFont="1" applyBorder="1" applyAlignment="1">
      <alignment vertical="center"/>
    </xf>
    <xf numFmtId="0" fontId="8" fillId="0" borderId="0" xfId="0" applyFont="1" applyBorder="1"/>
    <xf numFmtId="0" fontId="12" fillId="0" borderId="0" xfId="0" applyFont="1" applyBorder="1" applyAlignment="1">
      <alignment vertical="center"/>
    </xf>
    <xf numFmtId="43" fontId="8" fillId="0" borderId="20" xfId="2" applyFont="1" applyFill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43" fontId="8" fillId="0" borderId="18" xfId="0" applyNumberFormat="1" applyFont="1" applyBorder="1" applyAlignment="1">
      <alignment vertical="center"/>
    </xf>
    <xf numFmtId="10" fontId="8" fillId="0" borderId="21" xfId="4" applyNumberFormat="1" applyFont="1" applyBorder="1" applyAlignment="1">
      <alignment vertical="center"/>
    </xf>
    <xf numFmtId="43" fontId="8" fillId="0" borderId="6" xfId="2" applyFont="1" applyBorder="1" applyAlignment="1">
      <alignment horizontal="center" vertical="center"/>
    </xf>
    <xf numFmtId="43" fontId="8" fillId="0" borderId="10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3" fontId="8" fillId="0" borderId="7" xfId="2" applyFont="1" applyBorder="1" applyAlignment="1">
      <alignment horizontal="center" vertical="center" wrapText="1"/>
    </xf>
    <xf numFmtId="43" fontId="8" fillId="0" borderId="8" xfId="2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4" xfId="0" applyFont="1" applyBorder="1" applyAlignment="1">
      <alignment horizontal="right" wrapText="1"/>
    </xf>
    <xf numFmtId="0" fontId="9" fillId="0" borderId="15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 readingOrder="1"/>
    </xf>
    <xf numFmtId="0" fontId="7" fillId="2" borderId="2" xfId="0" applyFont="1" applyFill="1" applyBorder="1" applyAlignment="1">
      <alignment horizontal="center" wrapText="1" readingOrder="1"/>
    </xf>
    <xf numFmtId="0" fontId="7" fillId="2" borderId="3" xfId="0" applyFont="1" applyFill="1" applyBorder="1" applyAlignment="1">
      <alignment horizontal="center" wrapText="1" readingOrder="1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0" fillId="0" borderId="0" xfId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</cellXfs>
  <cellStyles count="5">
    <cellStyle name="Hipervínculo" xfId="1" builtinId="8"/>
    <cellStyle name="Millares" xfId="2" builtinId="3"/>
    <cellStyle name="Moneda" xfId="3" builtinId="4"/>
    <cellStyle name="Normal" xfId="0" builtinId="0"/>
    <cellStyle name="Porcentaje" xfId="4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502920</xdr:colOff>
      <xdr:row>4</xdr:row>
      <xdr:rowOff>7620</xdr:rowOff>
    </xdr:to>
    <xdr:pic>
      <xdr:nvPicPr>
        <xdr:cNvPr id="2049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7066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view="pageBreakPreview" zoomScale="90" zoomScaleNormal="90" zoomScaleSheetLayoutView="90" workbookViewId="0">
      <selection activeCell="A3" sqref="A3:J3"/>
    </sheetView>
  </sheetViews>
  <sheetFormatPr baseColWidth="10" defaultRowHeight="14.4" x14ac:dyDescent="0.3"/>
  <cols>
    <col min="1" max="1" width="14.109375" bestFit="1" customWidth="1"/>
    <col min="2" max="2" width="8.88671875" customWidth="1"/>
    <col min="4" max="4" width="27" bestFit="1" customWidth="1"/>
    <col min="5" max="5" width="31.6640625" bestFit="1" customWidth="1"/>
    <col min="6" max="6" width="17.44140625" bestFit="1" customWidth="1"/>
    <col min="7" max="7" width="12.44140625" customWidth="1"/>
    <col min="8" max="8" width="17.5546875" customWidth="1"/>
    <col min="9" max="9" width="16.88671875" customWidth="1"/>
    <col min="10" max="10" width="10.44140625" customWidth="1"/>
  </cols>
  <sheetData>
    <row r="2" spans="1:10" x14ac:dyDescent="0.3">
      <c r="A2" s="45" t="s">
        <v>8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8.600000000000001" customHeight="1" x14ac:dyDescent="0.3">
      <c r="A3" s="45" t="s">
        <v>42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3.8" customHeight="1" x14ac:dyDescent="0.3">
      <c r="A4" s="45" t="s">
        <v>43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63" customHeight="1" x14ac:dyDescent="0.3">
      <c r="A5" s="46" t="s">
        <v>9</v>
      </c>
      <c r="B5" s="39" t="s">
        <v>10</v>
      </c>
      <c r="C5" s="39" t="s">
        <v>11</v>
      </c>
      <c r="D5" s="39" t="s">
        <v>12</v>
      </c>
      <c r="E5" s="39" t="s">
        <v>13</v>
      </c>
      <c r="F5" s="37" t="s">
        <v>14</v>
      </c>
      <c r="G5" s="39" t="s">
        <v>15</v>
      </c>
      <c r="H5" s="41" t="s">
        <v>16</v>
      </c>
      <c r="I5" s="43" t="s">
        <v>17</v>
      </c>
      <c r="J5" s="44"/>
    </row>
    <row r="6" spans="1:10" ht="21" thickBot="1" x14ac:dyDescent="0.35">
      <c r="A6" s="47"/>
      <c r="B6" s="40"/>
      <c r="C6" s="40"/>
      <c r="D6" s="40"/>
      <c r="E6" s="40"/>
      <c r="F6" s="38"/>
      <c r="G6" s="40"/>
      <c r="H6" s="42"/>
      <c r="I6" s="8" t="s">
        <v>18</v>
      </c>
      <c r="J6" s="9" t="s">
        <v>19</v>
      </c>
    </row>
    <row r="7" spans="1:10" ht="31.5" customHeight="1" x14ac:dyDescent="0.3">
      <c r="A7" s="10" t="s">
        <v>20</v>
      </c>
      <c r="B7" s="11" t="s">
        <v>28</v>
      </c>
      <c r="C7" s="11" t="s">
        <v>22</v>
      </c>
      <c r="D7" s="12" t="s">
        <v>23</v>
      </c>
      <c r="E7" s="13" t="s">
        <v>24</v>
      </c>
      <c r="F7" s="14">
        <v>540000000</v>
      </c>
      <c r="G7" s="13" t="s">
        <v>41</v>
      </c>
      <c r="H7" s="14">
        <v>540000000</v>
      </c>
      <c r="I7" s="14">
        <v>0</v>
      </c>
      <c r="J7" s="15">
        <f>I7*1/H7</f>
        <v>0</v>
      </c>
    </row>
    <row r="8" spans="1:10" ht="30.75" customHeight="1" x14ac:dyDescent="0.3">
      <c r="A8" s="10" t="s">
        <v>20</v>
      </c>
      <c r="B8" s="11" t="s">
        <v>21</v>
      </c>
      <c r="C8" s="11" t="s">
        <v>25</v>
      </c>
      <c r="D8" s="12" t="s">
        <v>26</v>
      </c>
      <c r="E8" s="13" t="s">
        <v>27</v>
      </c>
      <c r="F8" s="14">
        <v>609801665.26999998</v>
      </c>
      <c r="G8" s="13" t="s">
        <v>41</v>
      </c>
      <c r="H8" s="14">
        <f>+F8</f>
        <v>609801665.26999998</v>
      </c>
      <c r="I8" s="14">
        <v>25499765.390000001</v>
      </c>
      <c r="J8" s="15">
        <f>I8*1/H8</f>
        <v>4.1816490249677409E-2</v>
      </c>
    </row>
    <row r="9" spans="1:10" ht="30.75" customHeight="1" x14ac:dyDescent="0.3">
      <c r="A9" s="10" t="s">
        <v>20</v>
      </c>
      <c r="B9" s="11" t="s">
        <v>28</v>
      </c>
      <c r="C9" s="11" t="s">
        <v>29</v>
      </c>
      <c r="D9" s="12" t="s">
        <v>26</v>
      </c>
      <c r="E9" s="12" t="s">
        <v>30</v>
      </c>
      <c r="F9" s="14">
        <v>255769230</v>
      </c>
      <c r="G9" s="13" t="s">
        <v>41</v>
      </c>
      <c r="H9" s="14">
        <f>+F9</f>
        <v>255769230</v>
      </c>
      <c r="I9" s="14">
        <v>8046180</v>
      </c>
      <c r="J9" s="15">
        <f>I9*1/H9</f>
        <v>3.145874896679323E-2</v>
      </c>
    </row>
    <row r="10" spans="1:10" ht="28.5" customHeight="1" thickBot="1" x14ac:dyDescent="0.35">
      <c r="A10" s="16"/>
      <c r="B10" s="17"/>
      <c r="C10" s="17"/>
      <c r="D10" s="17"/>
      <c r="E10" s="17"/>
      <c r="F10" s="18"/>
      <c r="G10" s="17"/>
      <c r="H10" s="19">
        <f>SUM(H7:H9)</f>
        <v>1405570895.27</v>
      </c>
      <c r="I10" s="19">
        <f>SUM(I7:I9)</f>
        <v>33545945.390000001</v>
      </c>
      <c r="J10" s="20">
        <f>I10*1/H10</f>
        <v>2.3866420045326898E-2</v>
      </c>
    </row>
    <row r="12" spans="1:10" x14ac:dyDescent="0.3">
      <c r="I12" s="3"/>
    </row>
  </sheetData>
  <mergeCells count="12">
    <mergeCell ref="F5:F6"/>
    <mergeCell ref="G5:G6"/>
    <mergeCell ref="H5:H6"/>
    <mergeCell ref="I5:J5"/>
    <mergeCell ref="A2:J2"/>
    <mergeCell ref="A3:J3"/>
    <mergeCell ref="A4:J4"/>
    <mergeCell ref="A5:A6"/>
    <mergeCell ref="B5:B6"/>
    <mergeCell ref="C5:C6"/>
    <mergeCell ref="D5:D6"/>
    <mergeCell ref="E5:E6"/>
  </mergeCells>
  <printOptions horizontalCentered="1"/>
  <pageMargins left="0.19685039370078741" right="0.19685039370078741" top="0.74803149606299213" bottom="0.7480314960629921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view="pageBreakPreview" zoomScale="90" zoomScaleNormal="100" zoomScaleSheetLayoutView="90" workbookViewId="0">
      <selection sqref="A1:F13"/>
    </sheetView>
  </sheetViews>
  <sheetFormatPr baseColWidth="10" defaultRowHeight="14.4" x14ac:dyDescent="0.3"/>
  <cols>
    <col min="1" max="1" width="16.5546875" customWidth="1"/>
    <col min="2" max="2" width="19" customWidth="1"/>
    <col min="3" max="3" width="16.109375" customWidth="1"/>
    <col min="4" max="4" width="16.5546875" customWidth="1"/>
    <col min="5" max="5" width="18.88671875" customWidth="1"/>
    <col min="6" max="6" width="19.109375" bestFit="1" customWidth="1"/>
  </cols>
  <sheetData>
    <row r="3" spans="1:6" ht="15" thickBot="1" x14ac:dyDescent="0.35"/>
    <row r="4" spans="1:6" ht="15" thickBot="1" x14ac:dyDescent="0.35">
      <c r="A4" s="52" t="s">
        <v>0</v>
      </c>
      <c r="B4" s="53"/>
      <c r="C4" s="53"/>
      <c r="D4" s="53"/>
      <c r="E4" s="54"/>
      <c r="F4" s="6" t="s">
        <v>1</v>
      </c>
    </row>
    <row r="5" spans="1:6" ht="22.5" customHeight="1" x14ac:dyDescent="0.3">
      <c r="A5" s="55" t="s">
        <v>2</v>
      </c>
      <c r="B5" s="56"/>
      <c r="C5" s="56"/>
      <c r="D5" s="56"/>
      <c r="E5" s="56"/>
      <c r="F5" s="21">
        <f>596366841.7+252152730+536000000</f>
        <v>1384519571.7</v>
      </c>
    </row>
    <row r="6" spans="1:6" ht="22.5" customHeight="1" x14ac:dyDescent="0.3">
      <c r="A6" s="55" t="s">
        <v>37</v>
      </c>
      <c r="B6" s="56"/>
      <c r="C6" s="56"/>
      <c r="D6" s="56"/>
      <c r="E6" s="56"/>
      <c r="F6" s="22">
        <v>1376349555.54</v>
      </c>
    </row>
    <row r="7" spans="1:6" ht="23.25" customHeight="1" x14ac:dyDescent="0.3">
      <c r="A7" s="48" t="s">
        <v>3</v>
      </c>
      <c r="B7" s="49"/>
      <c r="C7" s="49"/>
      <c r="D7" s="49"/>
      <c r="E7" s="49"/>
      <c r="F7" s="21">
        <v>6097385.6600000001</v>
      </c>
    </row>
    <row r="8" spans="1:6" ht="23.25" customHeight="1" x14ac:dyDescent="0.3">
      <c r="A8" s="48" t="s">
        <v>4</v>
      </c>
      <c r="B8" s="49"/>
      <c r="C8" s="49"/>
      <c r="D8" s="49"/>
      <c r="E8" s="49"/>
      <c r="F8" s="21">
        <f>F6-F7</f>
        <v>1370252169.8799999</v>
      </c>
    </row>
    <row r="9" spans="1:6" ht="19.5" customHeight="1" x14ac:dyDescent="0.3">
      <c r="A9" s="57" t="s">
        <v>5</v>
      </c>
      <c r="B9" s="58"/>
      <c r="C9" s="58"/>
      <c r="D9" s="58"/>
      <c r="E9" s="58"/>
      <c r="F9" s="23">
        <v>2227220</v>
      </c>
    </row>
    <row r="10" spans="1:6" ht="20.25" customHeight="1" x14ac:dyDescent="0.3">
      <c r="A10" s="48" t="s">
        <v>6</v>
      </c>
      <c r="B10" s="49"/>
      <c r="C10" s="49"/>
      <c r="D10" s="49"/>
      <c r="E10" s="49"/>
      <c r="F10" s="23">
        <f>F8-F9</f>
        <v>1368024949.8799999</v>
      </c>
    </row>
    <row r="11" spans="1:6" ht="20.25" customHeight="1" x14ac:dyDescent="0.3">
      <c r="A11" s="48" t="s">
        <v>7</v>
      </c>
      <c r="B11" s="49"/>
      <c r="C11" s="49"/>
      <c r="D11" s="49"/>
      <c r="E11" s="49"/>
      <c r="F11" s="23">
        <v>0</v>
      </c>
    </row>
    <row r="12" spans="1:6" ht="20.25" customHeight="1" x14ac:dyDescent="0.3">
      <c r="A12" s="48" t="s">
        <v>38</v>
      </c>
      <c r="B12" s="49"/>
      <c r="C12" s="49"/>
      <c r="D12" s="49"/>
      <c r="E12" s="49"/>
      <c r="F12" s="23">
        <v>4000000</v>
      </c>
    </row>
    <row r="13" spans="1:6" ht="25.5" customHeight="1" thickBot="1" x14ac:dyDescent="0.35">
      <c r="A13" s="50" t="s">
        <v>39</v>
      </c>
      <c r="B13" s="51"/>
      <c r="C13" s="51"/>
      <c r="D13" s="51"/>
      <c r="E13" s="51"/>
      <c r="F13" s="24">
        <f>F10-F11+F12</f>
        <v>1372024949.8799999</v>
      </c>
    </row>
  </sheetData>
  <sheetProtection password="F2E2" sheet="1" objects="1" scenarios="1"/>
  <mergeCells count="10">
    <mergeCell ref="A11:E11"/>
    <mergeCell ref="A13:E13"/>
    <mergeCell ref="A4:E4"/>
    <mergeCell ref="A5:E5"/>
    <mergeCell ref="A7:E7"/>
    <mergeCell ref="A8:E8"/>
    <mergeCell ref="A9:E9"/>
    <mergeCell ref="A10:E10"/>
    <mergeCell ref="A6:E6"/>
    <mergeCell ref="A12:E12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29"/>
  <sheetViews>
    <sheetView view="pageBreakPreview" zoomScale="90" zoomScaleNormal="100" zoomScaleSheetLayoutView="90" workbookViewId="0">
      <selection activeCell="B5" sqref="B5"/>
    </sheetView>
  </sheetViews>
  <sheetFormatPr baseColWidth="10" defaultRowHeight="14.4" x14ac:dyDescent="0.3"/>
  <cols>
    <col min="1" max="1" width="4.5546875" customWidth="1"/>
    <col min="2" max="2" width="48" customWidth="1"/>
    <col min="3" max="3" width="23.109375" bestFit="1" customWidth="1"/>
  </cols>
  <sheetData>
    <row r="1" spans="2:4" ht="15" thickBot="1" x14ac:dyDescent="0.35">
      <c r="B1" s="1"/>
      <c r="C1" s="1"/>
    </row>
    <row r="2" spans="2:4" ht="15" thickBot="1" x14ac:dyDescent="0.35">
      <c r="B2" s="2"/>
      <c r="C2" s="7" t="s">
        <v>40</v>
      </c>
    </row>
    <row r="3" spans="2:4" x14ac:dyDescent="0.3">
      <c r="B3" s="25" t="s">
        <v>31</v>
      </c>
      <c r="C3" s="26">
        <v>118503000000</v>
      </c>
    </row>
    <row r="4" spans="2:4" ht="15" thickBot="1" x14ac:dyDescent="0.35">
      <c r="B4" s="27" t="s">
        <v>32</v>
      </c>
      <c r="C4" s="28">
        <v>1372024949.8800001</v>
      </c>
    </row>
    <row r="5" spans="2:4" ht="15" thickBot="1" x14ac:dyDescent="0.35">
      <c r="B5" s="29" t="s">
        <v>33</v>
      </c>
      <c r="C5" s="30">
        <f>C4/C3</f>
        <v>1.1577976505911244E-2</v>
      </c>
      <c r="D5" s="4"/>
    </row>
    <row r="6" spans="2:4" x14ac:dyDescent="0.3">
      <c r="B6" s="1"/>
    </row>
    <row r="7" spans="2:4" x14ac:dyDescent="0.3">
      <c r="B7" s="1"/>
    </row>
    <row r="8" spans="2:4" x14ac:dyDescent="0.3">
      <c r="B8" s="1"/>
    </row>
    <row r="9" spans="2:4" x14ac:dyDescent="0.3">
      <c r="B9" s="31" t="s">
        <v>34</v>
      </c>
      <c r="C9" s="31"/>
      <c r="D9" s="31"/>
    </row>
    <row r="10" spans="2:4" x14ac:dyDescent="0.3">
      <c r="B10" s="59" t="s">
        <v>36</v>
      </c>
      <c r="C10" s="60"/>
      <c r="D10" s="60"/>
    </row>
    <row r="11" spans="2:4" x14ac:dyDescent="0.3">
      <c r="B11" s="60"/>
      <c r="C11" s="60"/>
      <c r="D11" s="60"/>
    </row>
    <row r="12" spans="2:4" x14ac:dyDescent="0.3">
      <c r="B12" s="1"/>
    </row>
    <row r="13" spans="2:4" x14ac:dyDescent="0.3">
      <c r="B13" s="1"/>
    </row>
    <row r="14" spans="2:4" x14ac:dyDescent="0.3">
      <c r="B14" s="1"/>
    </row>
    <row r="15" spans="2:4" ht="15" thickBot="1" x14ac:dyDescent="0.35">
      <c r="B15" s="1"/>
    </row>
    <row r="16" spans="2:4" ht="15" thickBot="1" x14ac:dyDescent="0.35">
      <c r="B16" s="32"/>
      <c r="C16" s="7" t="s">
        <v>40</v>
      </c>
    </row>
    <row r="17" spans="2:3" x14ac:dyDescent="0.3">
      <c r="B17" s="25" t="s">
        <v>35</v>
      </c>
      <c r="C17" s="33">
        <v>989124624.01999998</v>
      </c>
    </row>
    <row r="18" spans="2:3" ht="15" thickBot="1" x14ac:dyDescent="0.35">
      <c r="B18" s="34" t="s">
        <v>32</v>
      </c>
      <c r="C18" s="35">
        <f>C4</f>
        <v>1372024949.8800001</v>
      </c>
    </row>
    <row r="19" spans="2:3" ht="15" thickBot="1" x14ac:dyDescent="0.35">
      <c r="B19" s="29" t="s">
        <v>33</v>
      </c>
      <c r="C19" s="36">
        <f>C18/C17</f>
        <v>1.3871102958733519</v>
      </c>
    </row>
    <row r="23" spans="2:3" x14ac:dyDescent="0.3">
      <c r="C23" s="5"/>
    </row>
    <row r="24" spans="2:3" x14ac:dyDescent="0.3">
      <c r="C24" s="5"/>
    </row>
    <row r="25" spans="2:3" x14ac:dyDescent="0.3">
      <c r="C25" s="5"/>
    </row>
    <row r="26" spans="2:3" x14ac:dyDescent="0.3">
      <c r="C26" s="5"/>
    </row>
    <row r="27" spans="2:3" x14ac:dyDescent="0.3">
      <c r="C27" s="5"/>
    </row>
    <row r="28" spans="2:3" x14ac:dyDescent="0.3">
      <c r="C28" s="5"/>
    </row>
    <row r="29" spans="2:3" x14ac:dyDescent="0.3">
      <c r="C29" s="5"/>
    </row>
  </sheetData>
  <sheetProtection password="F2E2" sheet="1" objects="1" scenarios="1"/>
  <mergeCells count="1">
    <mergeCell ref="B10:D11"/>
  </mergeCells>
  <conditionalFormatting sqref="C5">
    <cfRule type="cellIs" dxfId="0" priority="1" operator="greaterThan">
      <formula>1</formula>
    </cfRule>
  </conditionalFormatting>
  <hyperlinks>
    <hyperlink ref="B10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2016-08-18T14:31:58Z</cp:lastPrinted>
  <dcterms:created xsi:type="dcterms:W3CDTF">2016-06-13T19:42:18Z</dcterms:created>
  <dcterms:modified xsi:type="dcterms:W3CDTF">2016-11-28T16:34:00Z</dcterms:modified>
</cp:coreProperties>
</file>